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E. Tanner\Documents\JHU2018\Mod 5\Memo Assignment\"/>
    </mc:Choice>
  </mc:AlternateContent>
  <xr:revisionPtr revIDLastSave="0" documentId="13_ncr:1_{E17B8914-ABF5-499C-AF3E-8FDED13FDB86}" xr6:coauthVersionLast="28" xr6:coauthVersionMax="28" xr10:uidLastSave="{00000000-0000-0000-0000-000000000000}"/>
  <bookViews>
    <workbookView xWindow="0" yWindow="0" windowWidth="28800" windowHeight="12135" xr2:uid="{00000000-000D-0000-FFFF-FFFF00000000}"/>
  </bookViews>
  <sheets>
    <sheet name="ISLM DASHBOARD" sheetId="2" r:id="rId1"/>
    <sheet name="ISLM Solution FOR DASHBOARD" sheetId="1" state="hidden" r:id="rId2"/>
  </sheets>
  <externalReferences>
    <externalReference r:id="rId3"/>
  </externalReferences>
  <definedNames>
    <definedName name="DEMSHK">'ISLM DASHBOARD'!$L$59:$L$61</definedName>
    <definedName name="MONDEM">'ISLM DASHBOARD'!$L$63:$L$65</definedName>
    <definedName name="MONSUP">'ISLM DASHBOARD'!$L$67:$L$69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M97" i="1"/>
  <c r="M92" i="1"/>
  <c r="F27" i="1"/>
  <c r="J12" i="1" l="1"/>
  <c r="J11" i="1"/>
  <c r="I11" i="1"/>
  <c r="L95" i="1"/>
  <c r="L90" i="1"/>
  <c r="I10" i="1"/>
  <c r="J10" i="1" s="1"/>
  <c r="I12" i="1" l="1"/>
  <c r="H12" i="1"/>
  <c r="H11" i="1"/>
  <c r="H10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S61" i="1" l="1"/>
  <c r="S55" i="1"/>
  <c r="S53" i="1"/>
  <c r="U64" i="1"/>
  <c r="T54" i="1"/>
  <c r="T64" i="1"/>
  <c r="T55" i="1"/>
  <c r="T56" i="1"/>
  <c r="S62" i="1"/>
  <c r="T62" i="1"/>
  <c r="S54" i="1"/>
  <c r="S63" i="1"/>
  <c r="S64" i="1"/>
  <c r="T63" i="1"/>
  <c r="U63" i="1"/>
  <c r="S52" i="1"/>
  <c r="T53" i="1"/>
  <c r="U54" i="1"/>
  <c r="T61" i="1"/>
  <c r="U62" i="1"/>
  <c r="S51" i="1"/>
  <c r="T52" i="1"/>
  <c r="U53" i="1"/>
  <c r="S59" i="1"/>
  <c r="T60" i="1"/>
  <c r="U61" i="1"/>
  <c r="U55" i="1"/>
  <c r="S60" i="1"/>
  <c r="S50" i="1"/>
  <c r="T51" i="1"/>
  <c r="U52" i="1"/>
  <c r="S58" i="1"/>
  <c r="T59" i="1"/>
  <c r="U60" i="1"/>
  <c r="U57" i="1"/>
  <c r="U56" i="1"/>
  <c r="T50" i="1"/>
  <c r="U51" i="1"/>
  <c r="S57" i="1"/>
  <c r="T58" i="1"/>
  <c r="U59" i="1"/>
  <c r="U50" i="1"/>
  <c r="S56" i="1"/>
  <c r="T57" i="1"/>
  <c r="U58" i="1"/>
  <c r="F23" i="1" l="1"/>
  <c r="N59" i="1" l="1"/>
  <c r="O61" i="1"/>
  <c r="F31" i="1"/>
  <c r="H14" i="1" s="1"/>
  <c r="L22" i="2" s="1"/>
  <c r="N58" i="1"/>
  <c r="O52" i="1"/>
  <c r="P62" i="1"/>
  <c r="N60" i="1"/>
  <c r="O53" i="1"/>
  <c r="O50" i="1"/>
  <c r="P60" i="1"/>
  <c r="O59" i="1"/>
  <c r="P52" i="1"/>
  <c r="N50" i="1"/>
  <c r="P54" i="1"/>
  <c r="N52" i="1"/>
  <c r="O51" i="1"/>
  <c r="P61" i="1"/>
  <c r="O60" i="1"/>
  <c r="P53" i="1"/>
  <c r="N51" i="1"/>
  <c r="P58" i="1"/>
  <c r="N54" i="1"/>
  <c r="P64" i="1"/>
  <c r="N61" i="1"/>
  <c r="O62" i="1"/>
  <c r="P57" i="1"/>
  <c r="O57" i="1"/>
  <c r="P51" i="1"/>
  <c r="O55" i="1"/>
  <c r="O56" i="1"/>
  <c r="P59" i="1"/>
  <c r="N56" i="1"/>
  <c r="N62" i="1"/>
  <c r="O63" i="1"/>
  <c r="P50" i="1"/>
  <c r="N63" i="1"/>
  <c r="P56" i="1"/>
  <c r="N53" i="1"/>
  <c r="P63" i="1"/>
  <c r="O54" i="1"/>
  <c r="N64" i="1"/>
  <c r="P55" i="1"/>
  <c r="N57" i="1"/>
  <c r="O64" i="1"/>
  <c r="N55" i="1"/>
  <c r="O58" i="1"/>
  <c r="L87" i="1" l="1"/>
  <c r="H15" i="1"/>
  <c r="L23" i="2" s="1"/>
  <c r="I14" i="1"/>
  <c r="M22" i="2" s="1"/>
  <c r="J14" i="1"/>
  <c r="N22" i="2" s="1"/>
  <c r="M88" i="1" l="1"/>
  <c r="O87" i="1" s="1"/>
  <c r="Q87" i="1" s="1"/>
  <c r="Q88" i="1" s="1"/>
  <c r="L97" i="1"/>
  <c r="J15" i="1"/>
  <c r="N23" i="2" s="1"/>
  <c r="L92" i="1"/>
  <c r="I15" i="1"/>
  <c r="M23" i="2" s="1"/>
  <c r="L88" i="1"/>
  <c r="N88" i="1"/>
  <c r="P87" i="1"/>
  <c r="P88" i="1"/>
  <c r="O88" i="1" l="1"/>
  <c r="M98" i="1"/>
  <c r="O97" i="1" s="1"/>
  <c r="Q97" i="1" s="1"/>
  <c r="Q98" i="1" s="1"/>
  <c r="M93" i="1"/>
  <c r="O92" i="1" s="1"/>
  <c r="Q92" i="1" s="1"/>
  <c r="Q93" i="1" s="1"/>
  <c r="L93" i="1"/>
  <c r="P92" i="1"/>
  <c r="N93" i="1"/>
  <c r="P93" i="1"/>
  <c r="P98" i="1"/>
  <c r="N98" i="1"/>
  <c r="L98" i="1"/>
  <c r="P97" i="1"/>
  <c r="O93" i="1" l="1"/>
  <c r="O98" i="1"/>
</calcChain>
</file>

<file path=xl/sharedStrings.xml><?xml version="1.0" encoding="utf-8"?>
<sst xmlns="http://schemas.openxmlformats.org/spreadsheetml/2006/main" count="69" uniqueCount="37">
  <si>
    <t>base</t>
  </si>
  <si>
    <t>alt(i)</t>
  </si>
  <si>
    <t>alt(ii)</t>
  </si>
  <si>
    <t>Autonomous demand shocks</t>
  </si>
  <si>
    <t>Autonomous shock to money demand</t>
  </si>
  <si>
    <t>Monetary policy intervention</t>
  </si>
  <si>
    <t>Equilbirium output gap</t>
  </si>
  <si>
    <t>Equilbirium interest rate</t>
  </si>
  <si>
    <t xml:space="preserve">Response consumption/interest </t>
  </si>
  <si>
    <t>Response investment/interest</t>
  </si>
  <si>
    <t xml:space="preserve">Marginal propensity to consume </t>
  </si>
  <si>
    <t>Marginal propensity to save</t>
  </si>
  <si>
    <t>Marginal propensity to import</t>
  </si>
  <si>
    <t>Elasticity of money demand / income</t>
  </si>
  <si>
    <t>Elasticity of money demand / int rate</t>
  </si>
  <si>
    <t>Natural rate of interest</t>
  </si>
  <si>
    <t>Expected rate of inflation</t>
  </si>
  <si>
    <t xml:space="preserve">IS curve </t>
  </si>
  <si>
    <t>LM curve</t>
  </si>
  <si>
    <t>gap</t>
  </si>
  <si>
    <t>b</t>
  </si>
  <si>
    <t>x</t>
  </si>
  <si>
    <t>y</t>
  </si>
  <si>
    <t>No change in demand</t>
  </si>
  <si>
    <t>No change in money demand</t>
  </si>
  <si>
    <t xml:space="preserve">Shock </t>
  </si>
  <si>
    <t>Shock + Policy</t>
  </si>
  <si>
    <t>Market Shocks</t>
  </si>
  <si>
    <t>Policy Response</t>
  </si>
  <si>
    <t xml:space="preserve">    Monetary (expansion +)</t>
  </si>
  <si>
    <t xml:space="preserve">     Fiscal </t>
  </si>
  <si>
    <t xml:space="preserve">        Taxes (cut -)</t>
  </si>
  <si>
    <t xml:space="preserve">       Govermnet Expenditures (increase +)</t>
  </si>
  <si>
    <t>….</t>
  </si>
  <si>
    <t xml:space="preserve">    Goods and services demand (increase +)</t>
  </si>
  <si>
    <t xml:space="preserve">    Money Demand (increase +)</t>
  </si>
  <si>
    <t>Baseline rate of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</si>
</sst>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164" fontId="2" fillId="0" borderId="0" xfId="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1" applyNumberFormat="1" applyFont="1"/>
    <xf numFmtId="9" fontId="3" fillId="2" borderId="0" xfId="0" applyNumberFormat="1" applyFont="1" applyFill="1" applyAlignment="1">
      <alignment horizontal="center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IS/LM Model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492352249072318E-2"/>
          <c:y val="0.13950162485307024"/>
          <c:w val="0.86862829215313608"/>
          <c:h val="0.7732458531670641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DASHBOARD'!$N$50:$N$64</c:f>
              <c:numCache>
                <c:formatCode>0.0%</c:formatCode>
                <c:ptCount val="15"/>
                <c:pt idx="0">
                  <c:v>1.3750000000000002E-2</c:v>
                </c:pt>
                <c:pt idx="1">
                  <c:v>1.7500000000000002E-2</c:v>
                </c:pt>
                <c:pt idx="2">
                  <c:v>2.1250000000000002E-2</c:v>
                </c:pt>
                <c:pt idx="3">
                  <c:v>2.5000000000000001E-2</c:v>
                </c:pt>
                <c:pt idx="4">
                  <c:v>2.8750000000000005E-2</c:v>
                </c:pt>
                <c:pt idx="5">
                  <c:v>3.2500000000000001E-2</c:v>
                </c:pt>
                <c:pt idx="6">
                  <c:v>3.6250000000000004E-2</c:v>
                </c:pt>
                <c:pt idx="7">
                  <c:v>0.04</c:v>
                </c:pt>
                <c:pt idx="8">
                  <c:v>4.3749999999999997E-2</c:v>
                </c:pt>
                <c:pt idx="9">
                  <c:v>4.7500000000000001E-2</c:v>
                </c:pt>
                <c:pt idx="10">
                  <c:v>5.1249999999999997E-2</c:v>
                </c:pt>
                <c:pt idx="11">
                  <c:v>5.5E-2</c:v>
                </c:pt>
                <c:pt idx="12">
                  <c:v>5.8749999999999997E-2</c:v>
                </c:pt>
                <c:pt idx="13">
                  <c:v>6.25E-2</c:v>
                </c:pt>
                <c:pt idx="14">
                  <c:v>6.6250000000000003E-2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9B-4544-B507-26D039E8C71E}"/>
            </c:ext>
          </c:extLst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DASHBOARD'!$O$50:$O$64</c:f>
              <c:numCache>
                <c:formatCode>0.0%</c:formatCode>
                <c:ptCount val="15"/>
                <c:pt idx="0">
                  <c:v>1.3750000000000002E-2</c:v>
                </c:pt>
                <c:pt idx="1">
                  <c:v>1.7500000000000002E-2</c:v>
                </c:pt>
                <c:pt idx="2">
                  <c:v>2.1250000000000002E-2</c:v>
                </c:pt>
                <c:pt idx="3">
                  <c:v>2.5000000000000001E-2</c:v>
                </c:pt>
                <c:pt idx="4">
                  <c:v>2.8750000000000005E-2</c:v>
                </c:pt>
                <c:pt idx="5">
                  <c:v>3.2500000000000001E-2</c:v>
                </c:pt>
                <c:pt idx="6">
                  <c:v>3.6250000000000004E-2</c:v>
                </c:pt>
                <c:pt idx="7">
                  <c:v>0.04</c:v>
                </c:pt>
                <c:pt idx="8">
                  <c:v>4.3749999999999997E-2</c:v>
                </c:pt>
                <c:pt idx="9">
                  <c:v>4.7500000000000001E-2</c:v>
                </c:pt>
                <c:pt idx="10">
                  <c:v>5.1249999999999997E-2</c:v>
                </c:pt>
                <c:pt idx="11">
                  <c:v>5.5E-2</c:v>
                </c:pt>
                <c:pt idx="12">
                  <c:v>5.8749999999999997E-2</c:v>
                </c:pt>
                <c:pt idx="13">
                  <c:v>6.25E-2</c:v>
                </c:pt>
                <c:pt idx="14">
                  <c:v>6.6250000000000003E-2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9B-4544-B507-26D039E8C71E}"/>
            </c:ext>
          </c:extLst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DASHBOARD'!$P$50:$P$64</c:f>
              <c:numCache>
                <c:formatCode>0.0%</c:formatCode>
                <c:ptCount val="15"/>
                <c:pt idx="0">
                  <c:v>1.3750000000000002E-2</c:v>
                </c:pt>
                <c:pt idx="1">
                  <c:v>1.7500000000000002E-2</c:v>
                </c:pt>
                <c:pt idx="2">
                  <c:v>2.1250000000000002E-2</c:v>
                </c:pt>
                <c:pt idx="3">
                  <c:v>2.5000000000000001E-2</c:v>
                </c:pt>
                <c:pt idx="4">
                  <c:v>2.8750000000000005E-2</c:v>
                </c:pt>
                <c:pt idx="5">
                  <c:v>3.2500000000000001E-2</c:v>
                </c:pt>
                <c:pt idx="6">
                  <c:v>3.6250000000000004E-2</c:v>
                </c:pt>
                <c:pt idx="7">
                  <c:v>0.04</c:v>
                </c:pt>
                <c:pt idx="8">
                  <c:v>4.3749999999999997E-2</c:v>
                </c:pt>
                <c:pt idx="9">
                  <c:v>4.7500000000000001E-2</c:v>
                </c:pt>
                <c:pt idx="10">
                  <c:v>5.1249999999999997E-2</c:v>
                </c:pt>
                <c:pt idx="11">
                  <c:v>5.5E-2</c:v>
                </c:pt>
                <c:pt idx="12">
                  <c:v>5.8749999999999997E-2</c:v>
                </c:pt>
                <c:pt idx="13">
                  <c:v>6.25E-2</c:v>
                </c:pt>
                <c:pt idx="14">
                  <c:v>6.6250000000000003E-2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89B-4544-B507-26D039E8C71E}"/>
            </c:ext>
          </c:extLst>
        </c:ser>
        <c:ser>
          <c:idx val="3"/>
          <c:order val="3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DASHBOARD'!$S$50:$S$64</c:f>
              <c:numCache>
                <c:formatCode>0.0%</c:formatCode>
                <c:ptCount val="15"/>
                <c:pt idx="0">
                  <c:v>7.3333333333333334E-2</c:v>
                </c:pt>
                <c:pt idx="1">
                  <c:v>6.8571428571428575E-2</c:v>
                </c:pt>
                <c:pt idx="2">
                  <c:v>6.3809523809523816E-2</c:v>
                </c:pt>
                <c:pt idx="3">
                  <c:v>5.9047619047619043E-2</c:v>
                </c:pt>
                <c:pt idx="4">
                  <c:v>5.4285714285714284E-2</c:v>
                </c:pt>
                <c:pt idx="5">
                  <c:v>4.9523809523809526E-2</c:v>
                </c:pt>
                <c:pt idx="6">
                  <c:v>4.476190476190476E-2</c:v>
                </c:pt>
                <c:pt idx="7">
                  <c:v>0.04</c:v>
                </c:pt>
                <c:pt idx="8">
                  <c:v>3.5238095238095242E-2</c:v>
                </c:pt>
                <c:pt idx="9">
                  <c:v>3.0476190476190476E-2</c:v>
                </c:pt>
                <c:pt idx="10">
                  <c:v>2.5714285714285717E-2</c:v>
                </c:pt>
                <c:pt idx="11">
                  <c:v>2.0952380952380955E-2</c:v>
                </c:pt>
                <c:pt idx="12">
                  <c:v>1.6190476190476193E-2</c:v>
                </c:pt>
                <c:pt idx="13">
                  <c:v>1.142857142857143E-2</c:v>
                </c:pt>
                <c:pt idx="14">
                  <c:v>6.666666666666668E-3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89B-4544-B507-26D039E8C71E}"/>
            </c:ext>
          </c:extLst>
        </c:ser>
        <c:ser>
          <c:idx val="4"/>
          <c:order val="4"/>
          <c:spPr>
            <a:ln w="1905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DASHBOARD'!$T$50:$T$64</c:f>
              <c:numCache>
                <c:formatCode>0.0%</c:formatCode>
                <c:ptCount val="15"/>
                <c:pt idx="0">
                  <c:v>7.3333333333333334E-2</c:v>
                </c:pt>
                <c:pt idx="1">
                  <c:v>6.8571428571428575E-2</c:v>
                </c:pt>
                <c:pt idx="2">
                  <c:v>6.3809523809523816E-2</c:v>
                </c:pt>
                <c:pt idx="3">
                  <c:v>5.9047619047619043E-2</c:v>
                </c:pt>
                <c:pt idx="4">
                  <c:v>5.4285714285714284E-2</c:v>
                </c:pt>
                <c:pt idx="5">
                  <c:v>4.9523809523809526E-2</c:v>
                </c:pt>
                <c:pt idx="6">
                  <c:v>4.476190476190476E-2</c:v>
                </c:pt>
                <c:pt idx="7">
                  <c:v>0.04</c:v>
                </c:pt>
                <c:pt idx="8">
                  <c:v>3.5238095238095242E-2</c:v>
                </c:pt>
                <c:pt idx="9">
                  <c:v>3.0476190476190476E-2</c:v>
                </c:pt>
                <c:pt idx="10">
                  <c:v>2.5714285714285717E-2</c:v>
                </c:pt>
                <c:pt idx="11">
                  <c:v>2.0952380952380955E-2</c:v>
                </c:pt>
                <c:pt idx="12">
                  <c:v>1.6190476190476193E-2</c:v>
                </c:pt>
                <c:pt idx="13">
                  <c:v>1.142857142857143E-2</c:v>
                </c:pt>
                <c:pt idx="14">
                  <c:v>6.666666666666668E-3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9B-4544-B507-26D039E8C71E}"/>
            </c:ext>
          </c:extLst>
        </c:ser>
        <c:ser>
          <c:idx val="5"/>
          <c:order val="5"/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DASHBOARD'!$U$50:$U$64</c:f>
              <c:numCache>
                <c:formatCode>0.0%</c:formatCode>
                <c:ptCount val="15"/>
                <c:pt idx="0">
                  <c:v>7.3333333333333334E-2</c:v>
                </c:pt>
                <c:pt idx="1">
                  <c:v>6.8571428571428575E-2</c:v>
                </c:pt>
                <c:pt idx="2">
                  <c:v>6.3809523809523816E-2</c:v>
                </c:pt>
                <c:pt idx="3">
                  <c:v>5.9047619047619043E-2</c:v>
                </c:pt>
                <c:pt idx="4">
                  <c:v>5.4285714285714284E-2</c:v>
                </c:pt>
                <c:pt idx="5">
                  <c:v>4.9523809523809526E-2</c:v>
                </c:pt>
                <c:pt idx="6">
                  <c:v>4.476190476190476E-2</c:v>
                </c:pt>
                <c:pt idx="7">
                  <c:v>0.04</c:v>
                </c:pt>
                <c:pt idx="8">
                  <c:v>3.5238095238095242E-2</c:v>
                </c:pt>
                <c:pt idx="9">
                  <c:v>3.0476190476190476E-2</c:v>
                </c:pt>
                <c:pt idx="10">
                  <c:v>2.5714285714285717E-2</c:v>
                </c:pt>
                <c:pt idx="11">
                  <c:v>2.0952380952380955E-2</c:v>
                </c:pt>
                <c:pt idx="12">
                  <c:v>1.6190476190476193E-2</c:v>
                </c:pt>
                <c:pt idx="13">
                  <c:v>1.142857142857143E-2</c:v>
                </c:pt>
                <c:pt idx="14">
                  <c:v>6.666666666666668E-3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9B-4544-B507-26D039E8C71E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DASHBOARD'!$L$87:$L$88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DASHBOARD'!$M$87:$M$88</c:f>
              <c:numCache>
                <c:formatCode>0.0%</c:formatCode>
                <c:ptCount val="2"/>
                <c:pt idx="0" formatCode="General">
                  <c:v>-0.05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89B-4544-B507-26D039E8C71E}"/>
            </c:ext>
          </c:extLst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DASHBOARD'!$N$87:$N$88</c:f>
              <c:numCache>
                <c:formatCode>0.0%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DASHBOARD'!$O$87:$O$88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89B-4544-B507-26D039E8C71E}"/>
            </c:ext>
          </c:extLst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DASHBOARD'!$L$92:$L$93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DASHBOARD'!$M$92:$M$93</c:f>
              <c:numCache>
                <c:formatCode>0.0%</c:formatCode>
                <c:ptCount val="2"/>
                <c:pt idx="0" formatCode="General">
                  <c:v>-0.05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89B-4544-B507-26D039E8C71E}"/>
            </c:ext>
          </c:extLst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DASHBOARD'!$N$92:$N$93</c:f>
              <c:numCache>
                <c:formatCode>0.0%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DASHBOARD'!$O$92:$O$93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89B-4544-B507-26D039E8C71E}"/>
            </c:ext>
          </c:extLst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DASHBOARD'!$L$97:$L$98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DASHBOARD'!$M$97:$M$98</c:f>
              <c:numCache>
                <c:formatCode>0.0%</c:formatCode>
                <c:ptCount val="2"/>
                <c:pt idx="0" formatCode="General">
                  <c:v>-0.05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89B-4544-B507-26D039E8C71E}"/>
            </c:ext>
          </c:extLst>
        </c:ser>
        <c:ser>
          <c:idx val="11"/>
          <c:order val="1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DASHBOARD'!$N$97:$N$98</c:f>
              <c:numCache>
                <c:formatCode>0.0%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DASHBOARD'!$O$97:$O$98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89B-4544-B507-26D039E8C71E}"/>
            </c:ext>
          </c:extLst>
        </c:ser>
        <c:ser>
          <c:idx val="12"/>
          <c:order val="12"/>
          <c:tx>
            <c:strRef>
              <c:f>'ISLM Solution FOR DASHBOARD'!$L$85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9B-4544-B507-26D039E8C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'ISLM Solution FOR DASHBOARD'!$P$87:$P$88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DASHBOARD'!$Q$87:$Q$88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89B-4544-B507-26D039E8C71E}"/>
            </c:ext>
          </c:extLst>
        </c:ser>
        <c:ser>
          <c:idx val="13"/>
          <c:order val="13"/>
          <c:tx>
            <c:strRef>
              <c:f>'ISLM Solution FOR DASHBOARD'!$L$90</c:f>
              <c:strCache>
                <c:ptCount val="1"/>
                <c:pt idx="0">
                  <c:v>Shock 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9B-4544-B507-26D039E8C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'ISLM Solution FOR DASHBOARD'!$P$92:$P$93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DASHBOARD'!$Q$92:$Q$93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89B-4544-B507-26D039E8C71E}"/>
            </c:ext>
          </c:extLst>
        </c:ser>
        <c:ser>
          <c:idx val="14"/>
          <c:order val="14"/>
          <c:tx>
            <c:strRef>
              <c:f>'ISLM Solution FOR DASHBOARD'!$L$95</c:f>
              <c:strCache>
                <c:ptCount val="1"/>
                <c:pt idx="0">
                  <c:v>Shock + Policy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9B-4544-B507-26D039E8C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'ISLM Solution FOR DASHBOARD'!$P$97:$P$98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DASHBOARD'!$Q$97:$Q$98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589B-4544-B507-26D039E8C71E}"/>
            </c:ext>
          </c:extLst>
        </c:ser>
        <c:ser>
          <c:idx val="15"/>
          <c:order val="15"/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DASHBOARD'!$G$43:$G$44</c:f>
              <c:numCache>
                <c:formatCode>General</c:formatCode>
                <c:ptCount val="2"/>
                <c:pt idx="0">
                  <c:v>-0.05</c:v>
                </c:pt>
                <c:pt idx="1">
                  <c:v>0.05</c:v>
                </c:pt>
              </c:numCache>
            </c:numRef>
          </c:xVal>
          <c:yVal>
            <c:numRef>
              <c:f>'ISLM Solution FOR DASHBOARD'!$H$43:$H$44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14-4715-9DF1-D9B1509F5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82864"/>
        <c:axId val="376184040"/>
      </c:scatterChart>
      <c:valAx>
        <c:axId val="376182864"/>
        <c:scaling>
          <c:orientation val="minMax"/>
          <c:max val="4.0000000000000008E-2"/>
          <c:min val="-4.0000000000000008E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Output gap (in percent of potential)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184040"/>
        <c:crossesAt val="-3.0000000000000006E-2"/>
        <c:crossBetween val="midCat"/>
      </c:valAx>
      <c:valAx>
        <c:axId val="376184040"/>
        <c:scaling>
          <c:orientation val="minMax"/>
          <c:max val="8.0000000000000016E-2"/>
          <c:min val="-3.0000000000000006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Interest rate in 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182864"/>
        <c:crossesAt val="-4.0000000000000008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IS/LM Model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492352249072318E-2"/>
          <c:y val="0.13950162485307024"/>
          <c:w val="0.86862829215313608"/>
          <c:h val="0.7732458531670641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DASHBOARD'!$N$50:$N$64</c:f>
              <c:numCache>
                <c:formatCode>0.0%</c:formatCode>
                <c:ptCount val="15"/>
                <c:pt idx="0">
                  <c:v>1.3750000000000002E-2</c:v>
                </c:pt>
                <c:pt idx="1">
                  <c:v>1.7500000000000002E-2</c:v>
                </c:pt>
                <c:pt idx="2">
                  <c:v>2.1250000000000002E-2</c:v>
                </c:pt>
                <c:pt idx="3">
                  <c:v>2.5000000000000001E-2</c:v>
                </c:pt>
                <c:pt idx="4">
                  <c:v>2.8750000000000005E-2</c:v>
                </c:pt>
                <c:pt idx="5">
                  <c:v>3.2500000000000001E-2</c:v>
                </c:pt>
                <c:pt idx="6">
                  <c:v>3.6250000000000004E-2</c:v>
                </c:pt>
                <c:pt idx="7">
                  <c:v>0.04</c:v>
                </c:pt>
                <c:pt idx="8">
                  <c:v>4.3749999999999997E-2</c:v>
                </c:pt>
                <c:pt idx="9">
                  <c:v>4.7500000000000001E-2</c:v>
                </c:pt>
                <c:pt idx="10">
                  <c:v>5.1249999999999997E-2</c:v>
                </c:pt>
                <c:pt idx="11">
                  <c:v>5.5E-2</c:v>
                </c:pt>
                <c:pt idx="12">
                  <c:v>5.8749999999999997E-2</c:v>
                </c:pt>
                <c:pt idx="13">
                  <c:v>6.25E-2</c:v>
                </c:pt>
                <c:pt idx="14">
                  <c:v>6.6250000000000003E-2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14-4FCB-8D81-E30D02429FDB}"/>
            </c:ext>
          </c:extLst>
        </c:ser>
        <c:ser>
          <c:idx val="1"/>
          <c:order val="1"/>
          <c:spPr>
            <a:ln w="19050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DASHBOARD'!$O$50:$O$64</c:f>
              <c:numCache>
                <c:formatCode>0.0%</c:formatCode>
                <c:ptCount val="15"/>
                <c:pt idx="0">
                  <c:v>1.3750000000000002E-2</c:v>
                </c:pt>
                <c:pt idx="1">
                  <c:v>1.7500000000000002E-2</c:v>
                </c:pt>
                <c:pt idx="2">
                  <c:v>2.1250000000000002E-2</c:v>
                </c:pt>
                <c:pt idx="3">
                  <c:v>2.5000000000000001E-2</c:v>
                </c:pt>
                <c:pt idx="4">
                  <c:v>2.8750000000000005E-2</c:v>
                </c:pt>
                <c:pt idx="5">
                  <c:v>3.2500000000000001E-2</c:v>
                </c:pt>
                <c:pt idx="6">
                  <c:v>3.6250000000000004E-2</c:v>
                </c:pt>
                <c:pt idx="7">
                  <c:v>0.04</c:v>
                </c:pt>
                <c:pt idx="8">
                  <c:v>4.3749999999999997E-2</c:v>
                </c:pt>
                <c:pt idx="9">
                  <c:v>4.7500000000000001E-2</c:v>
                </c:pt>
                <c:pt idx="10">
                  <c:v>5.1249999999999997E-2</c:v>
                </c:pt>
                <c:pt idx="11">
                  <c:v>5.5E-2</c:v>
                </c:pt>
                <c:pt idx="12">
                  <c:v>5.8749999999999997E-2</c:v>
                </c:pt>
                <c:pt idx="13">
                  <c:v>6.25E-2</c:v>
                </c:pt>
                <c:pt idx="14">
                  <c:v>6.6250000000000003E-2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14-4FCB-8D81-E30D02429FDB}"/>
            </c:ext>
          </c:extLst>
        </c:ser>
        <c:ser>
          <c:idx val="2"/>
          <c:order val="2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DASHBOARD'!$P$50:$P$64</c:f>
              <c:numCache>
                <c:formatCode>0.0%</c:formatCode>
                <c:ptCount val="15"/>
                <c:pt idx="0">
                  <c:v>1.3750000000000002E-2</c:v>
                </c:pt>
                <c:pt idx="1">
                  <c:v>1.7500000000000002E-2</c:v>
                </c:pt>
                <c:pt idx="2">
                  <c:v>2.1250000000000002E-2</c:v>
                </c:pt>
                <c:pt idx="3">
                  <c:v>2.5000000000000001E-2</c:v>
                </c:pt>
                <c:pt idx="4">
                  <c:v>2.8750000000000005E-2</c:v>
                </c:pt>
                <c:pt idx="5">
                  <c:v>3.2500000000000001E-2</c:v>
                </c:pt>
                <c:pt idx="6">
                  <c:v>3.6250000000000004E-2</c:v>
                </c:pt>
                <c:pt idx="7">
                  <c:v>0.04</c:v>
                </c:pt>
                <c:pt idx="8">
                  <c:v>4.3749999999999997E-2</c:v>
                </c:pt>
                <c:pt idx="9">
                  <c:v>4.7500000000000001E-2</c:v>
                </c:pt>
                <c:pt idx="10">
                  <c:v>5.1249999999999997E-2</c:v>
                </c:pt>
                <c:pt idx="11">
                  <c:v>5.5E-2</c:v>
                </c:pt>
                <c:pt idx="12">
                  <c:v>5.8749999999999997E-2</c:v>
                </c:pt>
                <c:pt idx="13">
                  <c:v>6.25E-2</c:v>
                </c:pt>
                <c:pt idx="14">
                  <c:v>6.6250000000000003E-2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14-4FCB-8D81-E30D02429FDB}"/>
            </c:ext>
          </c:extLst>
        </c:ser>
        <c:ser>
          <c:idx val="3"/>
          <c:order val="3"/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DASHBOARD'!$S$50:$S$64</c:f>
              <c:numCache>
                <c:formatCode>0.0%</c:formatCode>
                <c:ptCount val="15"/>
                <c:pt idx="0">
                  <c:v>7.3333333333333334E-2</c:v>
                </c:pt>
                <c:pt idx="1">
                  <c:v>6.8571428571428575E-2</c:v>
                </c:pt>
                <c:pt idx="2">
                  <c:v>6.3809523809523816E-2</c:v>
                </c:pt>
                <c:pt idx="3">
                  <c:v>5.9047619047619043E-2</c:v>
                </c:pt>
                <c:pt idx="4">
                  <c:v>5.4285714285714284E-2</c:v>
                </c:pt>
                <c:pt idx="5">
                  <c:v>4.9523809523809526E-2</c:v>
                </c:pt>
                <c:pt idx="6">
                  <c:v>4.476190476190476E-2</c:v>
                </c:pt>
                <c:pt idx="7">
                  <c:v>0.04</c:v>
                </c:pt>
                <c:pt idx="8">
                  <c:v>3.5238095238095242E-2</c:v>
                </c:pt>
                <c:pt idx="9">
                  <c:v>3.0476190476190476E-2</c:v>
                </c:pt>
                <c:pt idx="10">
                  <c:v>2.5714285714285717E-2</c:v>
                </c:pt>
                <c:pt idx="11">
                  <c:v>2.0952380952380955E-2</c:v>
                </c:pt>
                <c:pt idx="12">
                  <c:v>1.6190476190476193E-2</c:v>
                </c:pt>
                <c:pt idx="13">
                  <c:v>1.142857142857143E-2</c:v>
                </c:pt>
                <c:pt idx="14">
                  <c:v>6.666666666666668E-3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14-4FCB-8D81-E30D02429FDB}"/>
            </c:ext>
          </c:extLst>
        </c:ser>
        <c:ser>
          <c:idx val="4"/>
          <c:order val="4"/>
          <c:spPr>
            <a:ln w="19050" cap="rnd">
              <a:solidFill>
                <a:srgbClr val="0070C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DASHBOARD'!$T$50:$T$64</c:f>
              <c:numCache>
                <c:formatCode>0.0%</c:formatCode>
                <c:ptCount val="15"/>
                <c:pt idx="0">
                  <c:v>7.3333333333333334E-2</c:v>
                </c:pt>
                <c:pt idx="1">
                  <c:v>6.8571428571428575E-2</c:v>
                </c:pt>
                <c:pt idx="2">
                  <c:v>6.3809523809523816E-2</c:v>
                </c:pt>
                <c:pt idx="3">
                  <c:v>5.9047619047619043E-2</c:v>
                </c:pt>
                <c:pt idx="4">
                  <c:v>5.4285714285714284E-2</c:v>
                </c:pt>
                <c:pt idx="5">
                  <c:v>4.9523809523809526E-2</c:v>
                </c:pt>
                <c:pt idx="6">
                  <c:v>4.476190476190476E-2</c:v>
                </c:pt>
                <c:pt idx="7">
                  <c:v>0.04</c:v>
                </c:pt>
                <c:pt idx="8">
                  <c:v>3.5238095238095242E-2</c:v>
                </c:pt>
                <c:pt idx="9">
                  <c:v>3.0476190476190476E-2</c:v>
                </c:pt>
                <c:pt idx="10">
                  <c:v>2.5714285714285717E-2</c:v>
                </c:pt>
                <c:pt idx="11">
                  <c:v>2.0952380952380955E-2</c:v>
                </c:pt>
                <c:pt idx="12">
                  <c:v>1.6190476190476193E-2</c:v>
                </c:pt>
                <c:pt idx="13">
                  <c:v>1.142857142857143E-2</c:v>
                </c:pt>
                <c:pt idx="14">
                  <c:v>6.666666666666668E-3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14-4FCB-8D81-E30D02429FDB}"/>
            </c:ext>
          </c:extLst>
        </c:ser>
        <c:ser>
          <c:idx val="5"/>
          <c:order val="5"/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'ISLM Solution FOR DASHBOARD'!$L$50:$L$64</c:f>
              <c:numCache>
                <c:formatCode>0.0%</c:formatCode>
                <c:ptCount val="15"/>
                <c:pt idx="0">
                  <c:v>3.5000000000000003E-2</c:v>
                </c:pt>
                <c:pt idx="1">
                  <c:v>3.0000000000000002E-2</c:v>
                </c:pt>
                <c:pt idx="2">
                  <c:v>2.5000000000000001E-2</c:v>
                </c:pt>
                <c:pt idx="3">
                  <c:v>0.02</c:v>
                </c:pt>
                <c:pt idx="4">
                  <c:v>1.4999999999999999E-2</c:v>
                </c:pt>
                <c:pt idx="5">
                  <c:v>0.01</c:v>
                </c:pt>
                <c:pt idx="6">
                  <c:v>5.0000000000000001E-3</c:v>
                </c:pt>
                <c:pt idx="7">
                  <c:v>0</c:v>
                </c:pt>
                <c:pt idx="8">
                  <c:v>-5.0000000000000001E-3</c:v>
                </c:pt>
                <c:pt idx="9">
                  <c:v>-0.01</c:v>
                </c:pt>
                <c:pt idx="10">
                  <c:v>-1.4999999999999999E-2</c:v>
                </c:pt>
                <c:pt idx="11">
                  <c:v>-0.02</c:v>
                </c:pt>
                <c:pt idx="12">
                  <c:v>-2.5000000000000001E-2</c:v>
                </c:pt>
                <c:pt idx="13">
                  <c:v>-3.0000000000000002E-2</c:v>
                </c:pt>
                <c:pt idx="14">
                  <c:v>-3.5000000000000003E-2</c:v>
                </c:pt>
              </c:numCache>
            </c:numRef>
          </c:xVal>
          <c:yVal>
            <c:numRef>
              <c:f>'ISLM Solution FOR DASHBOARD'!$U$50:$U$64</c:f>
              <c:numCache>
                <c:formatCode>0.0%</c:formatCode>
                <c:ptCount val="15"/>
                <c:pt idx="0">
                  <c:v>7.3333333333333334E-2</c:v>
                </c:pt>
                <c:pt idx="1">
                  <c:v>6.8571428571428575E-2</c:v>
                </c:pt>
                <c:pt idx="2">
                  <c:v>6.3809523809523816E-2</c:v>
                </c:pt>
                <c:pt idx="3">
                  <c:v>5.9047619047619043E-2</c:v>
                </c:pt>
                <c:pt idx="4">
                  <c:v>5.4285714285714284E-2</c:v>
                </c:pt>
                <c:pt idx="5">
                  <c:v>4.9523809523809526E-2</c:v>
                </c:pt>
                <c:pt idx="6">
                  <c:v>4.476190476190476E-2</c:v>
                </c:pt>
                <c:pt idx="7">
                  <c:v>0.04</c:v>
                </c:pt>
                <c:pt idx="8">
                  <c:v>3.5238095238095242E-2</c:v>
                </c:pt>
                <c:pt idx="9">
                  <c:v>3.0476190476190476E-2</c:v>
                </c:pt>
                <c:pt idx="10">
                  <c:v>2.5714285714285717E-2</c:v>
                </c:pt>
                <c:pt idx="11">
                  <c:v>2.0952380952380955E-2</c:v>
                </c:pt>
                <c:pt idx="12">
                  <c:v>1.6190476190476193E-2</c:v>
                </c:pt>
                <c:pt idx="13">
                  <c:v>1.142857142857143E-2</c:v>
                </c:pt>
                <c:pt idx="14">
                  <c:v>6.666666666666668E-3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614-4FCB-8D81-E30D02429FDB}"/>
            </c:ext>
          </c:extLst>
        </c:ser>
        <c:ser>
          <c:idx val="6"/>
          <c:order val="6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DASHBOARD'!$L$87:$L$88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DASHBOARD'!$M$87:$M$88</c:f>
              <c:numCache>
                <c:formatCode>0.0%</c:formatCode>
                <c:ptCount val="2"/>
                <c:pt idx="0" formatCode="General">
                  <c:v>-0.05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614-4FCB-8D81-E30D02429FDB}"/>
            </c:ext>
          </c:extLst>
        </c:ser>
        <c:ser>
          <c:idx val="7"/>
          <c:order val="7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DASHBOARD'!$N$87:$N$88</c:f>
              <c:numCache>
                <c:formatCode>0.0%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DASHBOARD'!$O$87:$O$88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614-4FCB-8D81-E30D02429FDB}"/>
            </c:ext>
          </c:extLst>
        </c:ser>
        <c:ser>
          <c:idx val="8"/>
          <c:order val="8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DASHBOARD'!$L$92:$L$93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DASHBOARD'!$M$92:$M$93</c:f>
              <c:numCache>
                <c:formatCode>0.0%</c:formatCode>
                <c:ptCount val="2"/>
                <c:pt idx="0" formatCode="General">
                  <c:v>-0.05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614-4FCB-8D81-E30D02429FDB}"/>
            </c:ext>
          </c:extLst>
        </c:ser>
        <c:ser>
          <c:idx val="9"/>
          <c:order val="9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DASHBOARD'!$N$92:$N$93</c:f>
              <c:numCache>
                <c:formatCode>0.0%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DASHBOARD'!$O$92:$O$93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614-4FCB-8D81-E30D02429FDB}"/>
            </c:ext>
          </c:extLst>
        </c:ser>
        <c:ser>
          <c:idx val="10"/>
          <c:order val="10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DASHBOARD'!$L$97:$L$98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DASHBOARD'!$M$97:$M$98</c:f>
              <c:numCache>
                <c:formatCode>0.0%</c:formatCode>
                <c:ptCount val="2"/>
                <c:pt idx="0" formatCode="General">
                  <c:v>-0.05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614-4FCB-8D81-E30D02429FDB}"/>
            </c:ext>
          </c:extLst>
        </c:ser>
        <c:ser>
          <c:idx val="11"/>
          <c:order val="11"/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'ISLM Solution FOR DASHBOARD'!$N$97:$N$98</c:f>
              <c:numCache>
                <c:formatCode>0.0%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DASHBOARD'!$O$97:$O$98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614-4FCB-8D81-E30D02429FDB}"/>
            </c:ext>
          </c:extLst>
        </c:ser>
        <c:ser>
          <c:idx val="12"/>
          <c:order val="12"/>
          <c:tx>
            <c:strRef>
              <c:f>'ISLM Solution FOR DASHBOARD'!$L$85</c:f>
              <c:strCache>
                <c:ptCount val="1"/>
                <c:pt idx="0">
                  <c:v>b</c:v>
                </c:pt>
              </c:strCache>
            </c:strRef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14-4FCB-8D81-E30D02429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'ISLM Solution FOR DASHBOARD'!$P$87:$P$88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DASHBOARD'!$Q$87:$Q$88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614-4FCB-8D81-E30D02429FDB}"/>
            </c:ext>
          </c:extLst>
        </c:ser>
        <c:ser>
          <c:idx val="13"/>
          <c:order val="13"/>
          <c:tx>
            <c:strRef>
              <c:f>'ISLM Solution FOR DASHBOARD'!$L$90</c:f>
              <c:strCache>
                <c:ptCount val="1"/>
                <c:pt idx="0">
                  <c:v>Shock 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614-4FCB-8D81-E30D02429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'ISLM Solution FOR DASHBOARD'!$P$92:$P$93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DASHBOARD'!$Q$92:$Q$93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614-4FCB-8D81-E30D02429FDB}"/>
            </c:ext>
          </c:extLst>
        </c:ser>
        <c:ser>
          <c:idx val="14"/>
          <c:order val="14"/>
          <c:tx>
            <c:strRef>
              <c:f>'ISLM Solution FOR DASHBOARD'!$L$95</c:f>
              <c:strCache>
                <c:ptCount val="1"/>
                <c:pt idx="0">
                  <c:v>Shock + Policy</c:v>
                </c:pt>
              </c:strCache>
            </c:strRef>
          </c:tx>
          <c:spPr>
            <a:ln w="1905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614-4FCB-8D81-E30D02429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'ISLM Solution FOR DASHBOARD'!$P$97:$P$98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'ISLM Solution FOR DASHBOARD'!$Q$97:$Q$98</c:f>
              <c:numCache>
                <c:formatCode>0.0%</c:formatCode>
                <c:ptCount val="2"/>
                <c:pt idx="0">
                  <c:v>0.04</c:v>
                </c:pt>
                <c:pt idx="1">
                  <c:v>0.04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614-4FCB-8D81-E30D02429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75024"/>
        <c:axId val="376186784"/>
      </c:scatterChart>
      <c:valAx>
        <c:axId val="376175024"/>
        <c:scaling>
          <c:orientation val="minMax"/>
          <c:max val="4.0000000000000008E-2"/>
          <c:min val="-4.0000000000000008E-2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186784"/>
        <c:crosses val="autoZero"/>
        <c:crossBetween val="midCat"/>
      </c:valAx>
      <c:valAx>
        <c:axId val="376186784"/>
        <c:scaling>
          <c:orientation val="minMax"/>
          <c:min val="0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175024"/>
        <c:crossesAt val="-4.0000000000000008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290512</xdr:colOff>
      <xdr:row>24</xdr:row>
      <xdr:rowOff>16667</xdr:rowOff>
    </xdr:from>
    <xdr:to>
      <xdr:col>14</xdr:col>
      <xdr:colOff>107157</xdr:colOff>
      <xdr:row>44</xdr:row>
      <xdr:rowOff>166686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419099</xdr:colOff>
      <xdr:row>0</xdr:row>
      <xdr:rowOff>180975</xdr:rowOff>
    </xdr:from>
    <xdr:to>
      <xdr:col>13</xdr:col>
      <xdr:colOff>1895474</xdr:colOff>
      <xdr:row>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144124" y="180975"/>
          <a:ext cx="370522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FF0000"/>
              </a:solidFill>
            </a:rPr>
            <a:t>Insert scenarios -- put your numbers</a:t>
          </a:r>
        </a:p>
      </xdr:txBody>
    </xdr:sp>
    <xdr:clientData/>
  </xdr:twoCellAnchor>
  <xdr:twoCellAnchor>
    <xdr:from>
      <xdr:col>13</xdr:col>
      <xdr:colOff>990601</xdr:colOff>
      <xdr:row>3</xdr:row>
      <xdr:rowOff>47631</xdr:rowOff>
    </xdr:from>
    <xdr:to>
      <xdr:col>13</xdr:col>
      <xdr:colOff>1238249</xdr:colOff>
      <xdr:row>6</xdr:row>
      <xdr:rowOff>9530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5400000">
          <a:off x="12801600" y="762007"/>
          <a:ext cx="533399" cy="24764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11</xdr:col>
      <xdr:colOff>142874</xdr:colOff>
      <xdr:row>6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267200" y="190500"/>
          <a:ext cx="3371849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(c) 2018</a:t>
          </a:r>
          <a:r>
            <a:rPr lang="en-US" sz="1100" baseline="0"/>
            <a:t> Evan Tanner</a:t>
          </a:r>
        </a:p>
        <a:p>
          <a:pPr algn="ctr"/>
          <a:r>
            <a:rPr lang="en-US" sz="1100" baseline="0"/>
            <a:t>All Rights Reserved</a:t>
          </a:r>
        </a:p>
        <a:p>
          <a:pPr algn="l"/>
          <a:endParaRPr lang="en-US" sz="1100" baseline="0"/>
        </a:p>
        <a:p>
          <a:pPr algn="ctr"/>
          <a:r>
            <a:rPr lang="en-US" sz="1100" i="1" baseline="0"/>
            <a:t>To be used by Johns Hopkins University exclusively -- </a:t>
          </a:r>
        </a:p>
        <a:p>
          <a:pPr algn="ctr"/>
          <a:r>
            <a:rPr lang="en-US" sz="1100" i="1" baseline="0"/>
            <a:t>Do not distribute.</a:t>
          </a:r>
          <a:endParaRPr lang="en-US" sz="1100" i="1"/>
        </a:p>
      </xdr:txBody>
    </xdr:sp>
    <xdr:clientData/>
  </xdr:twoCellAnchor>
  <xdr:twoCellAnchor>
    <xdr:from>
      <xdr:col>12</xdr:col>
      <xdr:colOff>981077</xdr:colOff>
      <xdr:row>3</xdr:row>
      <xdr:rowOff>19052</xdr:rowOff>
    </xdr:from>
    <xdr:to>
      <xdr:col>12</xdr:col>
      <xdr:colOff>1228725</xdr:colOff>
      <xdr:row>5</xdr:row>
      <xdr:rowOff>171451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10563226" y="733428"/>
          <a:ext cx="533399" cy="24764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228600</xdr:colOff>
      <xdr:row>55</xdr:row>
      <xdr:rowOff>171450</xdr:rowOff>
    </xdr:from>
    <xdr:to>
      <xdr:col>8</xdr:col>
      <xdr:colOff>295275</xdr:colOff>
      <xdr:row>72</xdr:row>
      <xdr:rowOff>95250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276600" y="8934450"/>
          <a:ext cx="2686050" cy="31623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6</xdr:row>
          <xdr:rowOff>76200</xdr:rowOff>
        </xdr:from>
        <xdr:to>
          <xdr:col>17</xdr:col>
          <xdr:colOff>133350</xdr:colOff>
          <xdr:row>11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29</xdr:row>
          <xdr:rowOff>66675</xdr:rowOff>
        </xdr:from>
        <xdr:to>
          <xdr:col>4</xdr:col>
          <xdr:colOff>323850</xdr:colOff>
          <xdr:row>32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11</xdr:row>
          <xdr:rowOff>180975</xdr:rowOff>
        </xdr:from>
        <xdr:to>
          <xdr:col>20</xdr:col>
          <xdr:colOff>38100</xdr:colOff>
          <xdr:row>17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45</xdr:row>
          <xdr:rowOff>76200</xdr:rowOff>
        </xdr:from>
        <xdr:to>
          <xdr:col>16</xdr:col>
          <xdr:colOff>333375</xdr:colOff>
          <xdr:row>48</xdr:row>
          <xdr:rowOff>57150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45</xdr:row>
          <xdr:rowOff>38100</xdr:rowOff>
        </xdr:from>
        <xdr:to>
          <xdr:col>22</xdr:col>
          <xdr:colOff>314325</xdr:colOff>
          <xdr:row>48</xdr:row>
          <xdr:rowOff>66675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104775</xdr:colOff>
      <xdr:row>17</xdr:row>
      <xdr:rowOff>100011</xdr:rowOff>
    </xdr:from>
    <xdr:to>
      <xdr:col>16</xdr:col>
      <xdr:colOff>142875</xdr:colOff>
      <xdr:row>35</xdr:row>
      <xdr:rowOff>47624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95250</xdr:colOff>
      <xdr:row>7</xdr:row>
      <xdr:rowOff>114300</xdr:rowOff>
    </xdr:from>
    <xdr:to>
      <xdr:col>59</xdr:col>
      <xdr:colOff>342900</xdr:colOff>
      <xdr:row>75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717000" y="1447800"/>
          <a:ext cx="16097250" cy="129349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%20Tanner/Documents/Text%202014/Correspondence%20Rebucci%202015/Mod%206%20IS%20LM/ISLM%20%20Aug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ations from Book "/>
      <sheetName val="First Example MD"/>
      <sheetName val="EQ Int Rat"/>
      <sheetName val="Proactive Intervention"/>
      <sheetName val="Full Accomodation"/>
      <sheetName val="IS Curve Derivation and Shifts"/>
      <sheetName val="ISLM DASHBOARD"/>
      <sheetName val="ISLM Solution FOR DASHBOARD"/>
      <sheetName val="ISLM Solution etc"/>
      <sheetName val="Int Rat Rule and LM curve"/>
      <sheetName val="No Accomodation"/>
      <sheetName val="Partial Accomodation "/>
      <sheetName val="Charts for LM Curve Video"/>
      <sheetName val="LM"/>
      <sheetName val="Partial Accomodation Take 2"/>
      <sheetName val="Full Accomodation Tak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J10">
            <v>3.5000000000000003E-2</v>
          </cell>
        </row>
        <row r="11">
          <cell r="J11">
            <v>3.0000000000000002E-2</v>
          </cell>
        </row>
        <row r="12">
          <cell r="J12">
            <v>2.5000000000000001E-2</v>
          </cell>
        </row>
        <row r="13">
          <cell r="J13">
            <v>0.02</v>
          </cell>
        </row>
        <row r="14">
          <cell r="J14">
            <v>1.4999999999999999E-2</v>
          </cell>
        </row>
        <row r="15">
          <cell r="J15">
            <v>0.01</v>
          </cell>
        </row>
        <row r="16">
          <cell r="J16">
            <v>5.0000000000000001E-3</v>
          </cell>
        </row>
        <row r="17">
          <cell r="J17">
            <v>0</v>
          </cell>
        </row>
        <row r="18">
          <cell r="J18">
            <v>-5.0000000000000001E-3</v>
          </cell>
        </row>
        <row r="19">
          <cell r="J19">
            <v>-0.01</v>
          </cell>
        </row>
        <row r="20">
          <cell r="J20">
            <v>-1.4999999999999999E-2</v>
          </cell>
        </row>
        <row r="21">
          <cell r="J21">
            <v>-0.02</v>
          </cell>
        </row>
        <row r="22">
          <cell r="J22">
            <v>-2.5000000000000001E-2</v>
          </cell>
        </row>
        <row r="23">
          <cell r="J23">
            <v>-3.0000000000000002E-2</v>
          </cell>
        </row>
        <row r="24">
          <cell r="J24">
            <v>-3.5000000000000003E-2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7:N49"/>
  <sheetViews>
    <sheetView showGridLines="0" tabSelected="1" zoomScale="80" zoomScaleNormal="80" workbookViewId="0">
      <selection activeCell="M12" sqref="M12"/>
    </sheetView>
  </sheetViews>
  <sheetFormatPr defaultRowHeight="15" x14ac:dyDescent="0.25"/>
  <cols>
    <col min="8" max="8" width="21" customWidth="1"/>
    <col min="12" max="14" width="33.42578125" customWidth="1"/>
  </cols>
  <sheetData>
    <row r="7" spans="8:14" x14ac:dyDescent="0.25">
      <c r="L7" s="5" t="s">
        <v>0</v>
      </c>
      <c r="M7" s="5" t="s">
        <v>25</v>
      </c>
      <c r="N7" s="5" t="s">
        <v>26</v>
      </c>
    </row>
    <row r="9" spans="8:14" x14ac:dyDescent="0.25">
      <c r="H9" t="s">
        <v>27</v>
      </c>
    </row>
    <row r="10" spans="8:14" x14ac:dyDescent="0.25">
      <c r="H10" t="s">
        <v>34</v>
      </c>
      <c r="L10" s="6" t="s">
        <v>23</v>
      </c>
      <c r="M10" s="7">
        <v>0</v>
      </c>
      <c r="N10" s="9"/>
    </row>
    <row r="11" spans="8:14" x14ac:dyDescent="0.25">
      <c r="H11" t="s">
        <v>35</v>
      </c>
      <c r="L11" s="6" t="s">
        <v>24</v>
      </c>
      <c r="M11" s="8">
        <v>0</v>
      </c>
    </row>
    <row r="12" spans="8:14" x14ac:dyDescent="0.25">
      <c r="L12" s="9"/>
      <c r="M12" s="9"/>
      <c r="N12" s="9"/>
    </row>
    <row r="13" spans="8:14" x14ac:dyDescent="0.25">
      <c r="H13" t="s">
        <v>28</v>
      </c>
      <c r="L13" s="9"/>
      <c r="M13" s="9"/>
      <c r="N13" s="9"/>
    </row>
    <row r="14" spans="8:14" x14ac:dyDescent="0.25">
      <c r="H14" t="s">
        <v>30</v>
      </c>
      <c r="L14" s="9"/>
      <c r="M14" s="9"/>
      <c r="N14" s="9"/>
    </row>
    <row r="15" spans="8:14" x14ac:dyDescent="0.25">
      <c r="H15" t="s">
        <v>32</v>
      </c>
      <c r="L15" s="9" t="s">
        <v>33</v>
      </c>
      <c r="M15" s="9" t="s">
        <v>33</v>
      </c>
      <c r="N15" s="7">
        <v>0</v>
      </c>
    </row>
    <row r="16" spans="8:14" x14ac:dyDescent="0.25">
      <c r="H16" t="s">
        <v>31</v>
      </c>
      <c r="L16" s="9" t="s">
        <v>33</v>
      </c>
      <c r="M16" s="9" t="s">
        <v>33</v>
      </c>
      <c r="N16" s="7">
        <v>0</v>
      </c>
    </row>
    <row r="17" spans="8:14" x14ac:dyDescent="0.25">
      <c r="H17" t="s">
        <v>29</v>
      </c>
      <c r="L17" s="9" t="s">
        <v>33</v>
      </c>
      <c r="M17" s="9" t="s">
        <v>33</v>
      </c>
      <c r="N17" s="8">
        <v>0</v>
      </c>
    </row>
    <row r="18" spans="8:14" hidden="1" x14ac:dyDescent="0.25">
      <c r="N18" s="9"/>
    </row>
    <row r="19" spans="8:14" hidden="1" x14ac:dyDescent="0.25">
      <c r="L19" s="9"/>
      <c r="M19" s="9"/>
      <c r="N19" s="9"/>
    </row>
    <row r="20" spans="8:14" hidden="1" x14ac:dyDescent="0.25"/>
    <row r="21" spans="8:14" hidden="1" x14ac:dyDescent="0.25">
      <c r="L21" s="6"/>
      <c r="M21" s="6"/>
      <c r="N21" s="6"/>
    </row>
    <row r="22" spans="8:14" x14ac:dyDescent="0.25">
      <c r="H22" t="s">
        <v>6</v>
      </c>
      <c r="L22" s="6" t="str">
        <f>IF('ISLM Solution FOR DASHBOARD'!H14=0,"Output at potential",IF('ISLM Solution FOR DASHBOARD'!H14&gt;0,"Expansion",IF('ISLM Solution FOR DASHBOARD'!H14&lt;0,"Contraction","")))</f>
        <v>Output at potential</v>
      </c>
      <c r="M22" s="6" t="str">
        <f>IF('ISLM Solution FOR DASHBOARD'!I14=0,"Output at potential",IF('ISLM Solution FOR DASHBOARD'!I14&gt;0,"Expansion",IF('ISLM Solution FOR DASHBOARD'!I14&lt;0,"Contraction","")))</f>
        <v>Output at potential</v>
      </c>
      <c r="N22" s="6" t="str">
        <f>IF('ISLM Solution FOR DASHBOARD'!J14=0,"Output at potential",IF('ISLM Solution FOR DASHBOARD'!J14&gt;0,"Expansion",IF('ISLM Solution FOR DASHBOARD'!J14&lt;0,"Contraction","")))</f>
        <v>Output at potential</v>
      </c>
    </row>
    <row r="23" spans="8:14" x14ac:dyDescent="0.25">
      <c r="H23" t="s">
        <v>7</v>
      </c>
      <c r="L23" s="6" t="str">
        <f>IF('ISLM Solution FOR DASHBOARD'!H15=('ISLM Solution FOR DASHBOARD'!$F$27+'ISLM Solution FOR DASHBOARD'!$F$28),"Interest rate at normal level",IF('ISLM Solution FOR DASHBOARD'!H15&lt;('ISLM Solution FOR DASHBOARD'!$F$27+'ISLM Solution FOR DASHBOARD'!$F$28),"Interest rate below normal level",IF('ISLM Solution FOR DASHBOARD'!H15&gt;('ISLM Solution FOR DASHBOARD'!$F$27+'ISLM Solution FOR DASHBOARD'!$F$28),"Interest rate above normal level","")))</f>
        <v>Interest rate at normal level</v>
      </c>
      <c r="M23" s="6" t="str">
        <f>IF('ISLM Solution FOR DASHBOARD'!I15=('ISLM Solution FOR DASHBOARD'!$F$27+'ISLM Solution FOR DASHBOARD'!$F$28),"Interest rate at normal level",IF('ISLM Solution FOR DASHBOARD'!I15&lt;('ISLM Solution FOR DASHBOARD'!$F$27+'ISLM Solution FOR DASHBOARD'!$F$28),"Interest rate below normal level",IF('ISLM Solution FOR DASHBOARD'!I15&gt;('ISLM Solution FOR DASHBOARD'!$F$27+'ISLM Solution FOR DASHBOARD'!$F$28),"Interest rate above normal level","")))</f>
        <v>Interest rate at normal level</v>
      </c>
      <c r="N23" s="6" t="str">
        <f>IF('ISLM Solution FOR DASHBOARD'!J15=('ISLM Solution FOR DASHBOARD'!$F$27+'ISLM Solution FOR DASHBOARD'!$F$28),"Interest rate at normal level",IF('ISLM Solution FOR DASHBOARD'!J15&lt;('ISLM Solution FOR DASHBOARD'!$F$27+'ISLM Solution FOR DASHBOARD'!$F$28),"Interest rate below normal level",IF('ISLM Solution FOR DASHBOARD'!J15&gt;('ISLM Solution FOR DASHBOARD'!$F$27+'ISLM Solution FOR DASHBOARD'!$F$28),"Interest rate above normal level","")))</f>
        <v>Interest rate at normal level</v>
      </c>
    </row>
    <row r="49" spans="12:13" x14ac:dyDescent="0.25">
      <c r="L49" t="s">
        <v>36</v>
      </c>
      <c r="M49" s="11">
        <v>0.04</v>
      </c>
    </row>
  </sheetData>
  <protectedRanges>
    <protectedRange sqref="N10:N20 M10:M13 M19:M20" name="Range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8:U98"/>
  <sheetViews>
    <sheetView showGridLines="0" topLeftCell="A11" zoomScale="160" zoomScaleNormal="160" workbookViewId="0">
      <selection activeCell="F27" sqref="F27"/>
    </sheetView>
  </sheetViews>
  <sheetFormatPr defaultRowHeight="15" x14ac:dyDescent="0.25"/>
  <cols>
    <col min="4" max="4" width="31.7109375" customWidth="1"/>
  </cols>
  <sheetData>
    <row r="8" spans="4:10" x14ac:dyDescent="0.25">
      <c r="H8" t="s">
        <v>0</v>
      </c>
      <c r="I8" t="s">
        <v>1</v>
      </c>
      <c r="J8" t="s">
        <v>2</v>
      </c>
    </row>
    <row r="10" spans="4:10" x14ac:dyDescent="0.25">
      <c r="D10" t="s">
        <v>3</v>
      </c>
      <c r="H10" s="1">
        <f>IF('ISLM DASHBOARD'!L10='ISLM DASHBOARD'!$L59,0,IF('ISLM DASHBOARD'!L10='ISLM DASHBOARD'!$L60,1%,IF('ISLM DASHBOARD'!L10='ISLM DASHBOARD'!$L61,-1%,0)))</f>
        <v>0</v>
      </c>
      <c r="I10" s="1">
        <f>'ISLM DASHBOARD'!M10</f>
        <v>0</v>
      </c>
      <c r="J10" s="10">
        <f>I10+'ISLM DASHBOARD'!N15-'ISLM Solution FOR DASHBOARD'!F22*'ISLM DASHBOARD'!N16</f>
        <v>0</v>
      </c>
    </row>
    <row r="11" spans="4:10" x14ac:dyDescent="0.25">
      <c r="D11" t="s">
        <v>4</v>
      </c>
      <c r="H11" s="1">
        <f>IF('ISLM DASHBOARD'!L11='ISLM DASHBOARD'!$L63,0,IF('ISLM DASHBOARD'!L11='ISLM DASHBOARD'!$L64,1%,IF('ISLM DASHBOARD'!L11='ISLM DASHBOARD'!$L65,-1%,0)))</f>
        <v>0</v>
      </c>
      <c r="I11" s="1">
        <f>'ISLM DASHBOARD'!M11</f>
        <v>0</v>
      </c>
      <c r="J11" s="1">
        <f>'ISLM DASHBOARD'!M11</f>
        <v>0</v>
      </c>
    </row>
    <row r="12" spans="4:10" x14ac:dyDescent="0.25">
      <c r="D12" t="s">
        <v>5</v>
      </c>
      <c r="H12" s="1">
        <f>IF('ISLM DASHBOARD'!L20='ISLM DASHBOARD'!$L67,0,IF('ISLM DASHBOARD'!L20='ISLM DASHBOARD'!$L68,1%,IF('ISLM DASHBOARD'!L20='ISLM DASHBOARD'!$L69,-1%,0)))</f>
        <v>0</v>
      </c>
      <c r="I12" s="1">
        <f>IF('ISLM DASHBOARD'!M20='ISLM DASHBOARD'!$L67,0,IF('ISLM DASHBOARD'!M20='ISLM DASHBOARD'!$L68,1%,IF('ISLM DASHBOARD'!M20='ISLM DASHBOARD'!$L69,-1%,0)))</f>
        <v>0</v>
      </c>
      <c r="J12" s="1">
        <f>'ISLM DASHBOARD'!N17</f>
        <v>0</v>
      </c>
    </row>
    <row r="13" spans="4:10" x14ac:dyDescent="0.25">
      <c r="H13" s="1"/>
      <c r="I13" s="1"/>
      <c r="J13" s="1"/>
    </row>
    <row r="14" spans="4:10" x14ac:dyDescent="0.25">
      <c r="D14" t="s">
        <v>6</v>
      </c>
      <c r="H14" s="1">
        <f>(((1/($F$20+$F$21))*H10)-((1/$F$26)*H11)+((1/$F$26)*H12))/$F$31</f>
        <v>0</v>
      </c>
      <c r="I14" s="1">
        <f>(((1/($F$20+$F$21))*I10)-((1/$F$26)*I11)+((1/$F$26)*I12))/$F$31</f>
        <v>0</v>
      </c>
      <c r="J14" s="1">
        <f>(((1/($F$20+$F$21))*J10)-((1/$F$26)*J11)+((1/$F$26)*J12))/$F$31</f>
        <v>0</v>
      </c>
    </row>
    <row r="15" spans="4:10" x14ac:dyDescent="0.25">
      <c r="D15" t="s">
        <v>7</v>
      </c>
      <c r="H15" s="1">
        <f>$F$27+$F$28-($F$25/$F$26)*H14-(1/$F$26)*H11+(1/$F$26)*H12</f>
        <v>0.04</v>
      </c>
      <c r="I15" s="1">
        <f t="shared" ref="I15:J15" si="0">$F$27+$F$28-($F$25/$F$26)*I14-(1/$F$26)*I11+(1/$F$26)*I12</f>
        <v>0.04</v>
      </c>
      <c r="J15" s="1">
        <f t="shared" si="0"/>
        <v>0.04</v>
      </c>
    </row>
    <row r="20" spans="4:6" x14ac:dyDescent="0.25">
      <c r="D20" t="s">
        <v>8</v>
      </c>
      <c r="F20">
        <v>-0.2</v>
      </c>
    </row>
    <row r="21" spans="4:6" x14ac:dyDescent="0.25">
      <c r="D21" t="s">
        <v>9</v>
      </c>
      <c r="F21">
        <v>-0.6</v>
      </c>
    </row>
    <row r="22" spans="4:6" x14ac:dyDescent="0.25">
      <c r="D22" t="s">
        <v>10</v>
      </c>
      <c r="F22">
        <v>0.4</v>
      </c>
    </row>
    <row r="23" spans="4:6" x14ac:dyDescent="0.25">
      <c r="D23" t="s">
        <v>11</v>
      </c>
      <c r="F23">
        <f>1-F22</f>
        <v>0.6</v>
      </c>
    </row>
    <row r="24" spans="4:6" x14ac:dyDescent="0.25">
      <c r="D24" t="s">
        <v>12</v>
      </c>
      <c r="F24">
        <v>0</v>
      </c>
    </row>
    <row r="25" spans="4:6" x14ac:dyDescent="0.25">
      <c r="D25" t="s">
        <v>13</v>
      </c>
      <c r="F25">
        <v>1</v>
      </c>
    </row>
    <row r="26" spans="4:6" x14ac:dyDescent="0.25">
      <c r="D26" t="s">
        <v>14</v>
      </c>
      <c r="F26">
        <f>-1.05</f>
        <v>-1.05</v>
      </c>
    </row>
    <row r="27" spans="4:6" x14ac:dyDescent="0.25">
      <c r="D27" t="s">
        <v>15</v>
      </c>
      <c r="F27" s="12">
        <f>'ISLM DASHBOARD'!M49</f>
        <v>0.04</v>
      </c>
    </row>
    <row r="28" spans="4:6" x14ac:dyDescent="0.25">
      <c r="D28" t="s">
        <v>16</v>
      </c>
      <c r="F28">
        <v>0</v>
      </c>
    </row>
    <row r="31" spans="4:6" x14ac:dyDescent="0.25">
      <c r="F31">
        <f>(($F$23+$F$24)/($F$20+$F$21))+($F$25/$F$26)</f>
        <v>-1.7023809523809521</v>
      </c>
    </row>
    <row r="41" spans="7:21" x14ac:dyDescent="0.25">
      <c r="N41" t="s">
        <v>17</v>
      </c>
      <c r="S41" t="s">
        <v>18</v>
      </c>
    </row>
    <row r="42" spans="7:21" x14ac:dyDescent="0.25">
      <c r="G42" t="s">
        <v>21</v>
      </c>
      <c r="H42" t="s">
        <v>22</v>
      </c>
    </row>
    <row r="43" spans="7:21" x14ac:dyDescent="0.25">
      <c r="G43">
        <v>-0.05</v>
      </c>
      <c r="H43">
        <v>0</v>
      </c>
    </row>
    <row r="44" spans="7:21" x14ac:dyDescent="0.25">
      <c r="G44">
        <v>0.05</v>
      </c>
      <c r="H44">
        <v>0</v>
      </c>
    </row>
    <row r="45" spans="7:21" x14ac:dyDescent="0.25">
      <c r="G45">
        <v>4</v>
      </c>
      <c r="H45">
        <v>0</v>
      </c>
      <c r="L45" t="s">
        <v>19</v>
      </c>
      <c r="N45" t="s">
        <v>0</v>
      </c>
      <c r="O45" t="s">
        <v>1</v>
      </c>
      <c r="P45" t="s">
        <v>2</v>
      </c>
      <c r="S45" t="s">
        <v>0</v>
      </c>
      <c r="T45" t="s">
        <v>1</v>
      </c>
      <c r="U45" t="s">
        <v>2</v>
      </c>
    </row>
    <row r="50" spans="12:21" x14ac:dyDescent="0.25">
      <c r="L50" s="1">
        <f>'[1]Int Rat Rule and LM curve'!J10</f>
        <v>3.5000000000000003E-2</v>
      </c>
      <c r="N50" s="1">
        <f t="shared" ref="N50:N64" si="1">$F$27+$F$28+(($F$23+$F$24)/($F$20+$F$21))*$L50-(1/($F$20+$F$21))*H$10</f>
        <v>1.3750000000000002E-2</v>
      </c>
      <c r="O50" s="1">
        <f t="shared" ref="O50:O64" si="2">$F$27+$F$28+(($F$23+$F$24)/($F$20+$F$21))*$L50-(1/($F$20+$F$21))*I$10</f>
        <v>1.3750000000000002E-2</v>
      </c>
      <c r="P50" s="1">
        <f t="shared" ref="P50:P64" si="3">$F$27+$F$28+(($F$23+$F$24)/($F$20+$F$21))*$L50-(1/($F$20+$F$21))*J$10</f>
        <v>1.3750000000000002E-2</v>
      </c>
      <c r="S50" s="1">
        <f t="shared" ref="S50:U64" si="4">$F$27+$F$28-($F$25/$F$26)*$L50-(1/$F$26)*H$11+(1/$F$26)*H$12</f>
        <v>7.3333333333333334E-2</v>
      </c>
      <c r="T50" s="1">
        <f t="shared" si="4"/>
        <v>7.3333333333333334E-2</v>
      </c>
      <c r="U50" s="1">
        <f t="shared" si="4"/>
        <v>7.3333333333333334E-2</v>
      </c>
    </row>
    <row r="51" spans="12:21" x14ac:dyDescent="0.25">
      <c r="L51" s="1">
        <f>'[1]Int Rat Rule and LM curve'!J11</f>
        <v>3.0000000000000002E-2</v>
      </c>
      <c r="N51" s="1">
        <f t="shared" si="1"/>
        <v>1.7500000000000002E-2</v>
      </c>
      <c r="O51" s="1">
        <f t="shared" si="2"/>
        <v>1.7500000000000002E-2</v>
      </c>
      <c r="P51" s="1">
        <f t="shared" si="3"/>
        <v>1.7500000000000002E-2</v>
      </c>
      <c r="S51" s="1">
        <f t="shared" si="4"/>
        <v>6.8571428571428575E-2</v>
      </c>
      <c r="T51" s="1">
        <f t="shared" si="4"/>
        <v>6.8571428571428575E-2</v>
      </c>
      <c r="U51" s="1">
        <f t="shared" si="4"/>
        <v>6.8571428571428575E-2</v>
      </c>
    </row>
    <row r="52" spans="12:21" x14ac:dyDescent="0.25">
      <c r="L52" s="1">
        <f>'[1]Int Rat Rule and LM curve'!J12</f>
        <v>2.5000000000000001E-2</v>
      </c>
      <c r="N52" s="1">
        <f t="shared" si="1"/>
        <v>2.1250000000000002E-2</v>
      </c>
      <c r="O52" s="1">
        <f t="shared" si="2"/>
        <v>2.1250000000000002E-2</v>
      </c>
      <c r="P52" s="1">
        <f t="shared" si="3"/>
        <v>2.1250000000000002E-2</v>
      </c>
      <c r="S52" s="1">
        <f t="shared" si="4"/>
        <v>6.3809523809523816E-2</v>
      </c>
      <c r="T52" s="1">
        <f t="shared" si="4"/>
        <v>6.3809523809523816E-2</v>
      </c>
      <c r="U52" s="1">
        <f t="shared" si="4"/>
        <v>6.3809523809523816E-2</v>
      </c>
    </row>
    <row r="53" spans="12:21" x14ac:dyDescent="0.25">
      <c r="L53" s="1">
        <f>'[1]Int Rat Rule and LM curve'!J13</f>
        <v>0.02</v>
      </c>
      <c r="N53" s="1">
        <f t="shared" si="1"/>
        <v>2.5000000000000001E-2</v>
      </c>
      <c r="O53" s="1">
        <f t="shared" si="2"/>
        <v>2.5000000000000001E-2</v>
      </c>
      <c r="P53" s="1">
        <f t="shared" si="3"/>
        <v>2.5000000000000001E-2</v>
      </c>
      <c r="S53" s="1">
        <f t="shared" si="4"/>
        <v>5.9047619047619043E-2</v>
      </c>
      <c r="T53" s="1">
        <f t="shared" si="4"/>
        <v>5.9047619047619043E-2</v>
      </c>
      <c r="U53" s="1">
        <f t="shared" si="4"/>
        <v>5.9047619047619043E-2</v>
      </c>
    </row>
    <row r="54" spans="12:21" x14ac:dyDescent="0.25">
      <c r="L54" s="1">
        <f>'[1]Int Rat Rule and LM curve'!J14</f>
        <v>1.4999999999999999E-2</v>
      </c>
      <c r="N54" s="1">
        <f t="shared" si="1"/>
        <v>2.8750000000000005E-2</v>
      </c>
      <c r="O54" s="1">
        <f t="shared" si="2"/>
        <v>2.8750000000000005E-2</v>
      </c>
      <c r="P54" s="1">
        <f t="shared" si="3"/>
        <v>2.8750000000000005E-2</v>
      </c>
      <c r="S54" s="1">
        <f t="shared" si="4"/>
        <v>5.4285714285714284E-2</v>
      </c>
      <c r="T54" s="1">
        <f t="shared" si="4"/>
        <v>5.4285714285714284E-2</v>
      </c>
      <c r="U54" s="1">
        <f t="shared" si="4"/>
        <v>5.4285714285714284E-2</v>
      </c>
    </row>
    <row r="55" spans="12:21" x14ac:dyDescent="0.25">
      <c r="L55" s="1">
        <f>'[1]Int Rat Rule and LM curve'!J15</f>
        <v>0.01</v>
      </c>
      <c r="N55" s="1">
        <f t="shared" si="1"/>
        <v>3.2500000000000001E-2</v>
      </c>
      <c r="O55" s="1">
        <f t="shared" si="2"/>
        <v>3.2500000000000001E-2</v>
      </c>
      <c r="P55" s="1">
        <f t="shared" si="3"/>
        <v>3.2500000000000001E-2</v>
      </c>
      <c r="S55" s="1">
        <f t="shared" si="4"/>
        <v>4.9523809523809526E-2</v>
      </c>
      <c r="T55" s="1">
        <f t="shared" si="4"/>
        <v>4.9523809523809526E-2</v>
      </c>
      <c r="U55" s="1">
        <f t="shared" si="4"/>
        <v>4.9523809523809526E-2</v>
      </c>
    </row>
    <row r="56" spans="12:21" x14ac:dyDescent="0.25">
      <c r="L56" s="1">
        <f>'[1]Int Rat Rule and LM curve'!J16</f>
        <v>5.0000000000000001E-3</v>
      </c>
      <c r="N56" s="1">
        <f t="shared" si="1"/>
        <v>3.6250000000000004E-2</v>
      </c>
      <c r="O56" s="1">
        <f t="shared" si="2"/>
        <v>3.6250000000000004E-2</v>
      </c>
      <c r="P56" s="1">
        <f t="shared" si="3"/>
        <v>3.6250000000000004E-2</v>
      </c>
      <c r="S56" s="1">
        <f t="shared" si="4"/>
        <v>4.476190476190476E-2</v>
      </c>
      <c r="T56" s="1">
        <f t="shared" si="4"/>
        <v>4.476190476190476E-2</v>
      </c>
      <c r="U56" s="1">
        <f t="shared" si="4"/>
        <v>4.476190476190476E-2</v>
      </c>
    </row>
    <row r="57" spans="12:21" x14ac:dyDescent="0.25">
      <c r="L57" s="2">
        <f>'[1]Int Rat Rule and LM curve'!J17</f>
        <v>0</v>
      </c>
      <c r="N57" s="2">
        <f t="shared" si="1"/>
        <v>0.04</v>
      </c>
      <c r="O57" s="2">
        <f t="shared" si="2"/>
        <v>0.04</v>
      </c>
      <c r="P57" s="2">
        <f t="shared" si="3"/>
        <v>0.04</v>
      </c>
      <c r="S57" s="2">
        <f>$F$27+$F$28-($F$25/$F$26)*$L57-(1/$F$26)*H$11+(1/$F$26)*H$12</f>
        <v>0.04</v>
      </c>
      <c r="T57" s="2">
        <f t="shared" si="4"/>
        <v>0.04</v>
      </c>
      <c r="U57" s="2">
        <f t="shared" si="4"/>
        <v>0.04</v>
      </c>
    </row>
    <row r="58" spans="12:21" x14ac:dyDescent="0.25">
      <c r="L58" s="1">
        <f>'[1]Int Rat Rule and LM curve'!J18</f>
        <v>-5.0000000000000001E-3</v>
      </c>
      <c r="N58" s="1">
        <f t="shared" si="1"/>
        <v>4.3749999999999997E-2</v>
      </c>
      <c r="O58" s="1">
        <f t="shared" si="2"/>
        <v>4.3749999999999997E-2</v>
      </c>
      <c r="P58" s="1">
        <f t="shared" si="3"/>
        <v>4.3749999999999997E-2</v>
      </c>
      <c r="S58" s="1">
        <f t="shared" ref="S58:S64" si="5">$F$27+$F$28-($F$25/$F$26)*$L58-(1/$F$26)*H$11+(1/$F$26)*H$12</f>
        <v>3.5238095238095242E-2</v>
      </c>
      <c r="T58" s="1">
        <f t="shared" si="4"/>
        <v>3.5238095238095242E-2</v>
      </c>
      <c r="U58" s="1">
        <f t="shared" si="4"/>
        <v>3.5238095238095242E-2</v>
      </c>
    </row>
    <row r="59" spans="12:21" x14ac:dyDescent="0.25">
      <c r="L59" s="1">
        <f>'[1]Int Rat Rule and LM curve'!J19</f>
        <v>-0.01</v>
      </c>
      <c r="N59" s="1">
        <f t="shared" si="1"/>
        <v>4.7500000000000001E-2</v>
      </c>
      <c r="O59" s="1">
        <f t="shared" si="2"/>
        <v>4.7500000000000001E-2</v>
      </c>
      <c r="P59" s="1">
        <f t="shared" si="3"/>
        <v>4.7500000000000001E-2</v>
      </c>
      <c r="S59" s="1">
        <f t="shared" si="5"/>
        <v>3.0476190476190476E-2</v>
      </c>
      <c r="T59" s="1">
        <f t="shared" si="4"/>
        <v>3.0476190476190476E-2</v>
      </c>
      <c r="U59" s="1">
        <f t="shared" si="4"/>
        <v>3.0476190476190476E-2</v>
      </c>
    </row>
    <row r="60" spans="12:21" x14ac:dyDescent="0.25">
      <c r="L60" s="1">
        <f>'[1]Int Rat Rule and LM curve'!J20</f>
        <v>-1.4999999999999999E-2</v>
      </c>
      <c r="N60" s="1">
        <f t="shared" si="1"/>
        <v>5.1249999999999997E-2</v>
      </c>
      <c r="O60" s="1">
        <f t="shared" si="2"/>
        <v>5.1249999999999997E-2</v>
      </c>
      <c r="P60" s="1">
        <f t="shared" si="3"/>
        <v>5.1249999999999997E-2</v>
      </c>
      <c r="S60" s="1">
        <f t="shared" si="5"/>
        <v>2.5714285714285717E-2</v>
      </c>
      <c r="T60" s="1">
        <f t="shared" si="4"/>
        <v>2.5714285714285717E-2</v>
      </c>
      <c r="U60" s="1">
        <f t="shared" si="4"/>
        <v>2.5714285714285717E-2</v>
      </c>
    </row>
    <row r="61" spans="12:21" x14ac:dyDescent="0.25">
      <c r="L61" s="1">
        <f>'[1]Int Rat Rule and LM curve'!J21</f>
        <v>-0.02</v>
      </c>
      <c r="N61" s="1">
        <f t="shared" si="1"/>
        <v>5.5E-2</v>
      </c>
      <c r="O61" s="1">
        <f t="shared" si="2"/>
        <v>5.5E-2</v>
      </c>
      <c r="P61" s="1">
        <f t="shared" si="3"/>
        <v>5.5E-2</v>
      </c>
      <c r="S61" s="1">
        <f t="shared" si="5"/>
        <v>2.0952380952380955E-2</v>
      </c>
      <c r="T61" s="1">
        <f t="shared" si="4"/>
        <v>2.0952380952380955E-2</v>
      </c>
      <c r="U61" s="1">
        <f t="shared" si="4"/>
        <v>2.0952380952380955E-2</v>
      </c>
    </row>
    <row r="62" spans="12:21" x14ac:dyDescent="0.25">
      <c r="L62" s="1">
        <f>'[1]Int Rat Rule and LM curve'!J22</f>
        <v>-2.5000000000000001E-2</v>
      </c>
      <c r="N62" s="1">
        <f t="shared" si="1"/>
        <v>5.8749999999999997E-2</v>
      </c>
      <c r="O62" s="1">
        <f t="shared" si="2"/>
        <v>5.8749999999999997E-2</v>
      </c>
      <c r="P62" s="1">
        <f t="shared" si="3"/>
        <v>5.8749999999999997E-2</v>
      </c>
      <c r="S62" s="1">
        <f t="shared" si="5"/>
        <v>1.6190476190476193E-2</v>
      </c>
      <c r="T62" s="1">
        <f t="shared" si="4"/>
        <v>1.6190476190476193E-2</v>
      </c>
      <c r="U62" s="1">
        <f t="shared" si="4"/>
        <v>1.6190476190476193E-2</v>
      </c>
    </row>
    <row r="63" spans="12:21" x14ac:dyDescent="0.25">
      <c r="L63" s="1">
        <f>'[1]Int Rat Rule and LM curve'!J23</f>
        <v>-3.0000000000000002E-2</v>
      </c>
      <c r="N63" s="1">
        <f t="shared" si="1"/>
        <v>6.25E-2</v>
      </c>
      <c r="O63" s="1">
        <f t="shared" si="2"/>
        <v>6.25E-2</v>
      </c>
      <c r="P63" s="1">
        <f t="shared" si="3"/>
        <v>6.25E-2</v>
      </c>
      <c r="S63" s="1">
        <f t="shared" si="5"/>
        <v>1.142857142857143E-2</v>
      </c>
      <c r="T63" s="1">
        <f t="shared" si="4"/>
        <v>1.142857142857143E-2</v>
      </c>
      <c r="U63" s="1">
        <f t="shared" si="4"/>
        <v>1.142857142857143E-2</v>
      </c>
    </row>
    <row r="64" spans="12:21" x14ac:dyDescent="0.25">
      <c r="L64" s="1">
        <f>'[1]Int Rat Rule and LM curve'!J24</f>
        <v>-3.5000000000000003E-2</v>
      </c>
      <c r="N64" s="1">
        <f t="shared" si="1"/>
        <v>6.6250000000000003E-2</v>
      </c>
      <c r="O64" s="1">
        <f t="shared" si="2"/>
        <v>6.6250000000000003E-2</v>
      </c>
      <c r="P64" s="1">
        <f t="shared" si="3"/>
        <v>6.6250000000000003E-2</v>
      </c>
      <c r="S64" s="1">
        <f t="shared" si="5"/>
        <v>6.666666666666668E-3</v>
      </c>
      <c r="T64" s="1">
        <f t="shared" si="4"/>
        <v>6.666666666666668E-3</v>
      </c>
      <c r="U64" s="1">
        <f t="shared" si="4"/>
        <v>6.666666666666668E-3</v>
      </c>
    </row>
    <row r="65" spans="12:12" x14ac:dyDescent="0.25">
      <c r="L65" s="1"/>
    </row>
    <row r="66" spans="12:12" x14ac:dyDescent="0.25">
      <c r="L66" s="1"/>
    </row>
    <row r="67" spans="12:12" x14ac:dyDescent="0.25">
      <c r="L67" s="1"/>
    </row>
    <row r="68" spans="12:12" x14ac:dyDescent="0.25">
      <c r="L68" s="1"/>
    </row>
    <row r="69" spans="12:12" x14ac:dyDescent="0.25">
      <c r="L69" s="1"/>
    </row>
    <row r="85" spans="12:17" x14ac:dyDescent="0.25">
      <c r="L85" t="s">
        <v>20</v>
      </c>
    </row>
    <row r="86" spans="12:17" x14ac:dyDescent="0.25">
      <c r="L86" t="s">
        <v>21</v>
      </c>
      <c r="M86" t="s">
        <v>22</v>
      </c>
      <c r="N86" t="s">
        <v>21</v>
      </c>
      <c r="O86" t="s">
        <v>22</v>
      </c>
      <c r="P86" t="s">
        <v>21</v>
      </c>
      <c r="Q86" t="s">
        <v>22</v>
      </c>
    </row>
    <row r="87" spans="12:17" x14ac:dyDescent="0.25">
      <c r="L87" s="3">
        <f>H14</f>
        <v>0</v>
      </c>
      <c r="M87">
        <v>-0.05</v>
      </c>
      <c r="N87">
        <v>-0.04</v>
      </c>
      <c r="O87" s="4">
        <f>M88</f>
        <v>0.04</v>
      </c>
      <c r="P87" s="4">
        <f>L87</f>
        <v>0</v>
      </c>
      <c r="Q87" s="4">
        <f>O87</f>
        <v>0.04</v>
      </c>
    </row>
    <row r="88" spans="12:17" x14ac:dyDescent="0.25">
      <c r="L88" s="4">
        <f>L87</f>
        <v>0</v>
      </c>
      <c r="M88" s="3">
        <f>H15</f>
        <v>0.04</v>
      </c>
      <c r="N88" s="4">
        <f>L87</f>
        <v>0</v>
      </c>
      <c r="O88" s="4">
        <f>O87</f>
        <v>0.04</v>
      </c>
      <c r="P88" s="4">
        <f>L87</f>
        <v>0</v>
      </c>
      <c r="Q88" s="4">
        <f>Q87</f>
        <v>0.04</v>
      </c>
    </row>
    <row r="90" spans="12:17" x14ac:dyDescent="0.25">
      <c r="L90" t="str">
        <f>'ISLM DASHBOARD'!M7</f>
        <v xml:space="preserve">Shock </v>
      </c>
    </row>
    <row r="91" spans="12:17" x14ac:dyDescent="0.25">
      <c r="L91" t="s">
        <v>21</v>
      </c>
      <c r="M91" t="s">
        <v>22</v>
      </c>
      <c r="N91" t="s">
        <v>21</v>
      </c>
      <c r="O91" t="s">
        <v>22</v>
      </c>
      <c r="P91" t="s">
        <v>21</v>
      </c>
      <c r="Q91" t="s">
        <v>22</v>
      </c>
    </row>
    <row r="92" spans="12:17" x14ac:dyDescent="0.25">
      <c r="L92" s="3">
        <f>I14</f>
        <v>0</v>
      </c>
      <c r="M92">
        <f>M87</f>
        <v>-0.05</v>
      </c>
      <c r="N92">
        <v>-0.04</v>
      </c>
      <c r="O92" s="4">
        <f>M93</f>
        <v>0.04</v>
      </c>
      <c r="P92" s="4">
        <f>L92</f>
        <v>0</v>
      </c>
      <c r="Q92" s="4">
        <f>O92</f>
        <v>0.04</v>
      </c>
    </row>
    <row r="93" spans="12:17" x14ac:dyDescent="0.25">
      <c r="L93" s="4">
        <f>L92</f>
        <v>0</v>
      </c>
      <c r="M93" s="3">
        <f>I15</f>
        <v>0.04</v>
      </c>
      <c r="N93" s="4">
        <f>L92</f>
        <v>0</v>
      </c>
      <c r="O93" s="4">
        <f>O92</f>
        <v>0.04</v>
      </c>
      <c r="P93" s="4">
        <f>L92</f>
        <v>0</v>
      </c>
      <c r="Q93" s="4">
        <f>Q92</f>
        <v>0.04</v>
      </c>
    </row>
    <row r="95" spans="12:17" x14ac:dyDescent="0.25">
      <c r="L95" t="str">
        <f>'ISLM DASHBOARD'!N7</f>
        <v>Shock + Policy</v>
      </c>
    </row>
    <row r="96" spans="12:17" x14ac:dyDescent="0.25">
      <c r="L96" t="s">
        <v>21</v>
      </c>
      <c r="M96" t="s">
        <v>22</v>
      </c>
      <c r="N96" t="s">
        <v>21</v>
      </c>
      <c r="O96" t="s">
        <v>22</v>
      </c>
      <c r="P96" t="s">
        <v>21</v>
      </c>
      <c r="Q96" t="s">
        <v>22</v>
      </c>
    </row>
    <row r="97" spans="12:17" x14ac:dyDescent="0.25">
      <c r="L97" s="3">
        <f>J14</f>
        <v>0</v>
      </c>
      <c r="M97">
        <f>M92</f>
        <v>-0.05</v>
      </c>
      <c r="N97">
        <v>-0.04</v>
      </c>
      <c r="O97" s="4">
        <f>M98</f>
        <v>0.04</v>
      </c>
      <c r="P97" s="4">
        <f>L97</f>
        <v>0</v>
      </c>
      <c r="Q97" s="4">
        <f>O97</f>
        <v>0.04</v>
      </c>
    </row>
    <row r="98" spans="12:17" x14ac:dyDescent="0.25">
      <c r="L98" s="4">
        <f>L97</f>
        <v>0</v>
      </c>
      <c r="M98" s="3">
        <f>J15</f>
        <v>0.04</v>
      </c>
      <c r="N98" s="4">
        <f>L97</f>
        <v>0</v>
      </c>
      <c r="O98" s="4">
        <f>O97</f>
        <v>0.04</v>
      </c>
      <c r="P98" s="4">
        <f>L97</f>
        <v>0</v>
      </c>
      <c r="Q98" s="4">
        <f>Q97</f>
        <v>0.04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12</xdr:col>
                <xdr:colOff>428625</xdr:colOff>
                <xdr:row>6</xdr:row>
                <xdr:rowOff>76200</xdr:rowOff>
              </from>
              <to>
                <xdr:col>17</xdr:col>
                <xdr:colOff>133350</xdr:colOff>
                <xdr:row>11</xdr:row>
                <xdr:rowOff>66675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>
              <from>
                <xdr:col>2</xdr:col>
                <xdr:colOff>581025</xdr:colOff>
                <xdr:row>29</xdr:row>
                <xdr:rowOff>66675</xdr:rowOff>
              </from>
              <to>
                <xdr:col>4</xdr:col>
                <xdr:colOff>323850</xdr:colOff>
                <xdr:row>32</xdr:row>
                <xdr:rowOff>85725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autoPict="0" r:id="rId9">
            <anchor moveWithCells="1">
              <from>
                <xdr:col>12</xdr:col>
                <xdr:colOff>419100</xdr:colOff>
                <xdr:row>11</xdr:row>
                <xdr:rowOff>180975</xdr:rowOff>
              </from>
              <to>
                <xdr:col>20</xdr:col>
                <xdr:colOff>38100</xdr:colOff>
                <xdr:row>17</xdr:row>
                <xdr:rowOff>19050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8" r:id="rId10">
          <objectPr defaultSize="0" autoPict="0" r:id="rId11">
            <anchor moveWithCells="1">
              <from>
                <xdr:col>13</xdr:col>
                <xdr:colOff>9525</xdr:colOff>
                <xdr:row>45</xdr:row>
                <xdr:rowOff>76200</xdr:rowOff>
              </from>
              <to>
                <xdr:col>16</xdr:col>
                <xdr:colOff>333375</xdr:colOff>
                <xdr:row>48</xdr:row>
                <xdr:rowOff>57150</xdr:rowOff>
              </to>
            </anchor>
          </objectPr>
        </oleObject>
      </mc:Choice>
      <mc:Fallback>
        <oleObject progId="Equation.DSMT4" shapeId="1028" r:id="rId10"/>
      </mc:Fallback>
    </mc:AlternateContent>
    <mc:AlternateContent xmlns:mc="http://schemas.openxmlformats.org/markup-compatibility/2006">
      <mc:Choice Requires="x14">
        <oleObject progId="Equation.DSMT4" shapeId="1029" r:id="rId12">
          <objectPr defaultSize="0" autoPict="0" r:id="rId13">
            <anchor moveWithCells="1">
              <from>
                <xdr:col>18</xdr:col>
                <xdr:colOff>19050</xdr:colOff>
                <xdr:row>45</xdr:row>
                <xdr:rowOff>38100</xdr:rowOff>
              </from>
              <to>
                <xdr:col>22</xdr:col>
                <xdr:colOff>314325</xdr:colOff>
                <xdr:row>48</xdr:row>
                <xdr:rowOff>66675</xdr:rowOff>
              </to>
            </anchor>
          </objectPr>
        </oleObject>
      </mc:Choice>
      <mc:Fallback>
        <oleObject progId="Equation.DSMT4" shapeId="1029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ISLM DASHBOARD</vt:lpstr>
      <vt:lpstr>ISLM Solution FOR DASHBOARD</vt:lpstr>
      <vt:lpstr>DEMSHK</vt:lpstr>
      <vt:lpstr>MONDEM</vt:lpstr>
      <vt:lpstr>MONSUP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Tanner</dc:creator>
  <cp:lastModifiedBy>Evan Tanner</cp:lastModifiedBy>
  <dcterms:created xsi:type="dcterms:W3CDTF">2015-08-10T11:34:36Z</dcterms:created>
  <dcterms:modified xsi:type="dcterms:W3CDTF">2018-03-24T18:06:39Z</dcterms:modified>
</cp:coreProperties>
</file>